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8_{986E7310-1281-4F16-A9FD-587826AF7128}" xr6:coauthVersionLast="46" xr6:coauthVersionMax="46" xr10:uidLastSave="{00000000-0000-0000-0000-000000000000}"/>
  <bookViews>
    <workbookView xWindow="-120" yWindow="-120" windowWidth="29040" windowHeight="17640" activeTab="2" xr2:uid="{00000000-000D-0000-FFFF-FFFF00000000}"/>
  </bookViews>
  <sheets>
    <sheet name="Economie" sheetId="2" r:id="rId1"/>
    <sheet name="Comparatif des offres" sheetId="3" r:id="rId2"/>
    <sheet name="Comparaison des sources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2" l="1"/>
  <c r="D6" i="2"/>
  <c r="H31" i="3" l="1"/>
  <c r="E31" i="3"/>
  <c r="J31" i="3"/>
  <c r="I31" i="3"/>
  <c r="F31" i="3"/>
  <c r="J29" i="3"/>
  <c r="I30" i="3"/>
  <c r="F30" i="3"/>
  <c r="G29" i="3"/>
  <c r="G31" i="3" s="1"/>
  <c r="D29" i="3"/>
  <c r="D31" i="3" s="1"/>
  <c r="C30" i="3"/>
  <c r="C31" i="3" s="1"/>
  <c r="J14" i="3" l="1"/>
  <c r="J33" i="3" s="1"/>
  <c r="I14" i="3"/>
  <c r="I33" i="3" s="1"/>
  <c r="H14" i="3"/>
  <c r="H33" i="3" s="1"/>
  <c r="G14" i="3"/>
  <c r="G33" i="3" s="1"/>
  <c r="F14" i="3"/>
  <c r="F33" i="3" s="1"/>
  <c r="E14" i="3"/>
  <c r="E33" i="3" s="1"/>
  <c r="D14" i="3"/>
  <c r="D33" i="3" s="1"/>
  <c r="C14" i="3"/>
  <c r="C33" i="3" s="1"/>
  <c r="B14" i="3"/>
  <c r="C12" i="2" l="1"/>
  <c r="D10" i="2"/>
  <c r="D12" i="2" s="1"/>
  <c r="B14" i="2" l="1"/>
</calcChain>
</file>

<file path=xl/sharedStrings.xml><?xml version="1.0" encoding="utf-8"?>
<sst xmlns="http://schemas.openxmlformats.org/spreadsheetml/2006/main" count="68" uniqueCount="62">
  <si>
    <t>Poste 43.312.00</t>
  </si>
  <si>
    <t>Energie RE</t>
  </si>
  <si>
    <t>Economie annuel dès le parc entièrement rénové</t>
  </si>
  <si>
    <t>Désignation des postes</t>
  </si>
  <si>
    <t>Remplacement par des ampoules led</t>
  </si>
  <si>
    <t>Retrofit - dalle led - abaissement 23h-5h</t>
  </si>
  <si>
    <t>Déplacement point d'allumage RE (selon offre 1-300031964 du 9.10.2020)</t>
  </si>
  <si>
    <t>Camion nacelle</t>
  </si>
  <si>
    <t>Réserve pour divers et imprévus / à justifier</t>
  </si>
  <si>
    <t>Ne fait pas</t>
  </si>
  <si>
    <t>Changement complet de luminaire - abaissement 23h-5h</t>
  </si>
  <si>
    <t>Variante 03 / changement complet du luminaire - avec abaissement</t>
  </si>
  <si>
    <t>Variante 02 / retrofit - dalle led - avec abaissement</t>
  </si>
  <si>
    <t>Frais de raccordement selon GRD (selon descriptif dans l'offre)</t>
  </si>
  <si>
    <t>Contrôle OICF (5ans) / établissement d'un  rapport</t>
  </si>
  <si>
    <t>Partie réseau côté Romande Energie</t>
  </si>
  <si>
    <t>Total des coûts partie réseau / Hors TVA</t>
  </si>
  <si>
    <t>Partie installation côté EP</t>
  </si>
  <si>
    <t>Total des coûts partie EP / Hors TVA</t>
  </si>
  <si>
    <t>Total des coûts par variante / partie réseau et EP / TVA comprise</t>
  </si>
  <si>
    <t>Rabais 3%</t>
  </si>
  <si>
    <t>Escompte à 10 jours 3%</t>
  </si>
  <si>
    <t>Variante 01 / remplacement seulement de l'ampoule (LED)</t>
  </si>
  <si>
    <t>V.01 (RE)</t>
  </si>
  <si>
    <t>V.02 (RE)</t>
  </si>
  <si>
    <t>V.03 (RE)</t>
  </si>
  <si>
    <t>V.01 (InstaCo)</t>
  </si>
  <si>
    <t>V.02 (InstaCo)</t>
  </si>
  <si>
    <t>V.03 (InstaCo)</t>
  </si>
  <si>
    <t>V.01 (Electro+)</t>
  </si>
  <si>
    <t>V.02 (Electro+)</t>
  </si>
  <si>
    <t>V.03 (Electro+)</t>
  </si>
  <si>
    <t>Rénovation de l'éclairage public / Orges / 76 points lumineux</t>
  </si>
  <si>
    <t>Coût total année Led</t>
  </si>
  <si>
    <t>Lampe Led 27W (18cts du Kwh X 12H x 365J)</t>
  </si>
  <si>
    <t>Parc de 76 lampadaires (47 EP village - 29 EP Giron)</t>
  </si>
  <si>
    <t>Coût total années 2019-2020 moyenne sodium</t>
  </si>
  <si>
    <t>Total annuel par type d'éclairage</t>
  </si>
  <si>
    <t xml:space="preserve">Comparatif lampe au sodium et lampe Led </t>
  </si>
  <si>
    <t>Lampe sodium 70W théorique + pertes ballast</t>
  </si>
  <si>
    <t>Désignation</t>
  </si>
  <si>
    <t>Source sodium</t>
  </si>
  <si>
    <t>3000-4000</t>
  </si>
  <si>
    <t>Couleur (Kelvins)</t>
  </si>
  <si>
    <t>Eclairement, flux lumineux (Lumens)</t>
  </si>
  <si>
    <t>Mauvais</t>
  </si>
  <si>
    <t>Très bon</t>
  </si>
  <si>
    <t>Diffusion de la lumière / perte en hauteur</t>
  </si>
  <si>
    <t>Interdiction de mise sur le marché</t>
  </si>
  <si>
    <t>indéfini</t>
  </si>
  <si>
    <t>Abaissement nocturne</t>
  </si>
  <si>
    <t>impossible</t>
  </si>
  <si>
    <t>possible</t>
  </si>
  <si>
    <t>Source Led optique A / XPL</t>
  </si>
  <si>
    <t>Coût par point / ans</t>
  </si>
  <si>
    <t>Comparaison des sources</t>
  </si>
  <si>
    <t>Puissance théorique + ballast (Watts)</t>
  </si>
  <si>
    <t>IRC (indice de rendu des couleurs)</t>
  </si>
  <si>
    <t>360 degrés / 50%</t>
  </si>
  <si>
    <t>180 degrés / 0%</t>
  </si>
  <si>
    <t>Durée de vie (Années)</t>
  </si>
  <si>
    <t>Retenu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</si>
</sst>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CHF-100C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1" xfId="0" applyFont="1" applyBorder="1"/>
    <xf numFmtId="164" fontId="1" fillId="4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/>
    <xf numFmtId="164" fontId="0" fillId="0" borderId="1" xfId="0" applyNumberFormat="1" applyBorder="1"/>
    <xf numFmtId="164" fontId="0" fillId="8" borderId="1" xfId="0" applyNumberFormat="1" applyFill="1" applyBorder="1"/>
    <xf numFmtId="0" fontId="0" fillId="2" borderId="1" xfId="0" applyFill="1" applyBorder="1"/>
    <xf numFmtId="0" fontId="0" fillId="6" borderId="1" xfId="0" applyFill="1" applyBorder="1"/>
    <xf numFmtId="0" fontId="0" fillId="7" borderId="1" xfId="0" applyFill="1" applyBorder="1"/>
    <xf numFmtId="164" fontId="0" fillId="9" borderId="1" xfId="0" applyNumberFormat="1" applyFill="1" applyBorder="1"/>
    <xf numFmtId="164" fontId="1" fillId="4" borderId="1" xfId="0" applyNumberFormat="1" applyFont="1" applyFill="1" applyBorder="1"/>
    <xf numFmtId="164" fontId="0" fillId="9" borderId="1" xfId="0" applyNumberFormat="1" applyFill="1" applyBorder="1" applyAlignment="1">
      <alignment horizontal="center"/>
    </xf>
    <xf numFmtId="0" fontId="1" fillId="4" borderId="1" xfId="0" applyFont="1" applyFill="1" applyBorder="1"/>
    <xf numFmtId="0" fontId="1" fillId="7" borderId="1" xfId="0" applyFont="1" applyFill="1" applyBorder="1"/>
    <xf numFmtId="164" fontId="1" fillId="8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2" fillId="10" borderId="1" xfId="0" applyFont="1" applyFill="1" applyBorder="1"/>
    <xf numFmtId="164" fontId="2" fillId="10" borderId="1" xfId="0" applyNumberFormat="1" applyFont="1" applyFill="1" applyBorder="1" applyAlignment="1">
      <alignment horizontal="center"/>
    </xf>
    <xf numFmtId="164" fontId="2" fillId="10" borderId="1" xfId="0" applyNumberFormat="1" applyFont="1" applyFill="1" applyBorder="1"/>
    <xf numFmtId="0" fontId="0" fillId="0" borderId="1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1" fillId="1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zoomScaleNormal="100" workbookViewId="0">
      <selection activeCell="C10" sqref="C10"/>
    </sheetView>
  </sheetViews>
  <sheetFormatPr baseColWidth="10" defaultColWidth="9.140625" defaultRowHeight="15" x14ac:dyDescent="0.25"/>
  <cols>
    <col min="1" max="1" width="44.42578125" customWidth="1"/>
    <col min="2" max="2" width="23.7109375" customWidth="1"/>
    <col min="3" max="3" width="41.5703125" customWidth="1"/>
    <col min="4" max="4" width="20" customWidth="1"/>
  </cols>
  <sheetData>
    <row r="1" spans="1:4" ht="28.5" customHeight="1" x14ac:dyDescent="0.35">
      <c r="A1" s="33" t="s">
        <v>38</v>
      </c>
      <c r="B1" s="33"/>
      <c r="C1" s="33"/>
      <c r="D1" s="33"/>
    </row>
    <row r="2" spans="1:4" ht="17.25" customHeight="1" x14ac:dyDescent="0.25">
      <c r="A2" s="34"/>
      <c r="B2" s="34"/>
      <c r="C2" s="34"/>
      <c r="D2" s="34"/>
    </row>
    <row r="3" spans="1:4" ht="17.25" customHeight="1" x14ac:dyDescent="0.25">
      <c r="A3" s="1" t="s">
        <v>35</v>
      </c>
      <c r="B3" s="7" t="s">
        <v>54</v>
      </c>
      <c r="C3" s="7" t="s">
        <v>36</v>
      </c>
      <c r="D3" s="7" t="s">
        <v>33</v>
      </c>
    </row>
    <row r="4" spans="1:4" ht="17.25" customHeight="1" x14ac:dyDescent="0.25">
      <c r="A4" s="34"/>
      <c r="B4" s="34"/>
      <c r="C4" s="34"/>
      <c r="D4" s="34"/>
    </row>
    <row r="5" spans="1:4" ht="17.25" customHeight="1" x14ac:dyDescent="0.25">
      <c r="A5" s="1" t="s">
        <v>39</v>
      </c>
      <c r="B5" s="3">
        <v>55.2</v>
      </c>
      <c r="C5" s="3">
        <v>5247</v>
      </c>
      <c r="D5" s="3"/>
    </row>
    <row r="6" spans="1:4" ht="17.25" customHeight="1" x14ac:dyDescent="0.25">
      <c r="A6" s="1" t="s">
        <v>34</v>
      </c>
      <c r="B6" s="3">
        <v>21.28</v>
      </c>
      <c r="C6" s="3"/>
      <c r="D6" s="3">
        <f>SUM(B6*76)</f>
        <v>1617.2800000000002</v>
      </c>
    </row>
    <row r="7" spans="1:4" ht="17.25" customHeight="1" x14ac:dyDescent="0.25">
      <c r="A7" s="1"/>
      <c r="B7" s="3"/>
      <c r="C7" s="3"/>
      <c r="D7" s="3"/>
    </row>
    <row r="8" spans="1:4" ht="8.25" customHeight="1" x14ac:dyDescent="0.25">
      <c r="A8" s="35"/>
      <c r="B8" s="36"/>
      <c r="C8" s="36"/>
      <c r="D8" s="37"/>
    </row>
    <row r="9" spans="1:4" ht="17.25" customHeight="1" x14ac:dyDescent="0.25">
      <c r="A9" s="1"/>
      <c r="B9" s="3"/>
      <c r="C9" s="3"/>
      <c r="D9" s="3"/>
    </row>
    <row r="10" spans="1:4" ht="17.25" customHeight="1" x14ac:dyDescent="0.25">
      <c r="A10" s="1" t="s">
        <v>0</v>
      </c>
      <c r="B10" s="3" t="s">
        <v>1</v>
      </c>
      <c r="C10" s="3">
        <f>SUM(C5)</f>
        <v>5247</v>
      </c>
      <c r="D10" s="3">
        <f>SUM(D6)</f>
        <v>1617.2800000000002</v>
      </c>
    </row>
    <row r="11" spans="1:4" ht="17.25" customHeight="1" x14ac:dyDescent="0.25">
      <c r="A11" s="1"/>
      <c r="B11" s="3"/>
      <c r="C11" s="3"/>
      <c r="D11" s="3"/>
    </row>
    <row r="12" spans="1:4" ht="17.25" customHeight="1" x14ac:dyDescent="0.25">
      <c r="A12" s="8" t="s">
        <v>37</v>
      </c>
      <c r="B12" s="3"/>
      <c r="C12" s="27">
        <f>SUM(C10:C11)</f>
        <v>5247</v>
      </c>
      <c r="D12" s="27">
        <f>SUM(D10:D11)</f>
        <v>1617.2800000000002</v>
      </c>
    </row>
    <row r="13" spans="1:4" ht="17.25" customHeight="1" x14ac:dyDescent="0.25">
      <c r="A13" s="1"/>
      <c r="B13" s="2"/>
      <c r="C13" s="2"/>
      <c r="D13" s="2"/>
    </row>
    <row r="14" spans="1:4" ht="17.25" customHeight="1" x14ac:dyDescent="0.25">
      <c r="A14" s="8" t="s">
        <v>2</v>
      </c>
      <c r="B14" s="6">
        <f>SUM(C12-D12)</f>
        <v>3629.72</v>
      </c>
      <c r="C14" s="2"/>
      <c r="D14" s="2"/>
    </row>
  </sheetData>
  <mergeCells count="4">
    <mergeCell ref="A1:D1"/>
    <mergeCell ref="A2:D2"/>
    <mergeCell ref="A4:D4"/>
    <mergeCell ref="A8:D8"/>
  </mergeCells>
  <pageMargins left="0.7" right="0.7" top="0.75" bottom="0.75" header="0.3" footer="0.3"/>
  <pageSetup paperSize="9" orientation="landscape" r:id="rId1"/>
  <headerFooter>
    <oddFooter>&amp;R24.02.2021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7"/>
  <sheetViews>
    <sheetView topLeftCell="A4" zoomScaleNormal="100" workbookViewId="0">
      <selection activeCell="D38" sqref="D38"/>
    </sheetView>
  </sheetViews>
  <sheetFormatPr baseColWidth="10" defaultColWidth="9.140625" defaultRowHeight="15" x14ac:dyDescent="0.25"/>
  <cols>
    <col min="1" max="1" width="64.28515625" customWidth="1"/>
    <col min="2" max="2" width="12.140625" customWidth="1"/>
    <col min="3" max="3" width="14.7109375" customWidth="1"/>
    <col min="4" max="4" width="14.42578125" customWidth="1"/>
    <col min="5" max="5" width="14" customWidth="1"/>
    <col min="6" max="7" width="14.7109375" customWidth="1"/>
    <col min="8" max="8" width="14.140625" customWidth="1"/>
    <col min="9" max="9" width="14.28515625" customWidth="1"/>
    <col min="10" max="10" width="15.28515625" customWidth="1"/>
  </cols>
  <sheetData>
    <row r="1" spans="1:10" ht="18.75" x14ac:dyDescent="0.3">
      <c r="A1" s="38" t="s">
        <v>32</v>
      </c>
      <c r="B1" s="38"/>
      <c r="C1" s="38"/>
      <c r="D1" s="38"/>
      <c r="E1" s="38"/>
      <c r="F1" s="38"/>
      <c r="G1" s="38"/>
      <c r="H1" s="38"/>
      <c r="I1" s="38"/>
      <c r="J1" s="38"/>
    </row>
    <row r="3" spans="1:10" x14ac:dyDescent="0.25">
      <c r="A3" s="1"/>
      <c r="B3" s="20" t="s">
        <v>23</v>
      </c>
      <c r="C3" s="20" t="s">
        <v>26</v>
      </c>
      <c r="D3" s="20" t="s">
        <v>29</v>
      </c>
      <c r="E3" s="21" t="s">
        <v>24</v>
      </c>
      <c r="F3" s="21" t="s">
        <v>27</v>
      </c>
      <c r="G3" s="21" t="s">
        <v>30</v>
      </c>
      <c r="H3" s="22" t="s">
        <v>25</v>
      </c>
      <c r="I3" s="22" t="s">
        <v>28</v>
      </c>
      <c r="J3" s="22" t="s">
        <v>31</v>
      </c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 x14ac:dyDescent="0.25">
      <c r="A5" s="4" t="s">
        <v>3</v>
      </c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8" t="s">
        <v>15</v>
      </c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6</v>
      </c>
      <c r="B9" s="9">
        <v>6180</v>
      </c>
      <c r="C9" s="9">
        <v>6180</v>
      </c>
      <c r="D9" s="9">
        <v>6180</v>
      </c>
      <c r="E9" s="9">
        <v>6180</v>
      </c>
      <c r="F9" s="9">
        <v>6180</v>
      </c>
      <c r="G9" s="9">
        <v>6180</v>
      </c>
      <c r="H9" s="9">
        <v>6180</v>
      </c>
      <c r="I9" s="9">
        <v>6180</v>
      </c>
      <c r="J9" s="9">
        <v>6180</v>
      </c>
    </row>
    <row r="10" spans="1:10" x14ac:dyDescent="0.25">
      <c r="A10" s="1" t="s">
        <v>13</v>
      </c>
      <c r="B10" s="9">
        <v>950</v>
      </c>
      <c r="C10" s="9">
        <v>950</v>
      </c>
      <c r="D10" s="9">
        <v>950</v>
      </c>
      <c r="E10" s="9">
        <v>950</v>
      </c>
      <c r="F10" s="9">
        <v>950</v>
      </c>
      <c r="G10" s="9">
        <v>950</v>
      </c>
      <c r="H10" s="9">
        <v>950</v>
      </c>
      <c r="I10" s="9">
        <v>950</v>
      </c>
      <c r="J10" s="9">
        <v>950</v>
      </c>
    </row>
    <row r="11" spans="1:10" x14ac:dyDescent="0.25">
      <c r="A11" s="1"/>
      <c r="B11" s="9"/>
      <c r="C11" s="9"/>
      <c r="D11" s="9"/>
      <c r="E11" s="9"/>
      <c r="F11" s="9"/>
      <c r="G11" s="9"/>
      <c r="H11" s="9"/>
      <c r="I11" s="9"/>
      <c r="J11" s="9"/>
    </row>
    <row r="12" spans="1:10" x14ac:dyDescent="0.25">
      <c r="A12" s="8" t="s">
        <v>20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</row>
    <row r="13" spans="1:10" x14ac:dyDescent="0.25">
      <c r="A13" s="8" t="s">
        <v>21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</row>
    <row r="14" spans="1:10" x14ac:dyDescent="0.25">
      <c r="A14" s="17" t="s">
        <v>16</v>
      </c>
      <c r="B14" s="15">
        <f>SUM(B9:B13)</f>
        <v>7130</v>
      </c>
      <c r="C14" s="15">
        <f t="shared" ref="C14:J14" si="0">SUM(C9:C13)</f>
        <v>7130</v>
      </c>
      <c r="D14" s="15">
        <f t="shared" si="0"/>
        <v>7130</v>
      </c>
      <c r="E14" s="15">
        <f t="shared" si="0"/>
        <v>7130</v>
      </c>
      <c r="F14" s="15">
        <f t="shared" si="0"/>
        <v>7130</v>
      </c>
      <c r="G14" s="15">
        <f t="shared" si="0"/>
        <v>7130</v>
      </c>
      <c r="H14" s="15">
        <f t="shared" si="0"/>
        <v>7130</v>
      </c>
      <c r="I14" s="15">
        <f t="shared" si="0"/>
        <v>7130</v>
      </c>
      <c r="J14" s="15">
        <f t="shared" si="0"/>
        <v>7130</v>
      </c>
    </row>
    <row r="15" spans="1:10" x14ac:dyDescent="0.25">
      <c r="A15" s="1"/>
      <c r="B15" s="9"/>
      <c r="C15" s="9"/>
      <c r="D15" s="9"/>
      <c r="E15" s="9"/>
      <c r="F15" s="9"/>
      <c r="G15" s="9"/>
      <c r="H15" s="9"/>
      <c r="I15" s="9"/>
      <c r="J15" s="9"/>
    </row>
    <row r="16" spans="1:10" x14ac:dyDescent="0.25">
      <c r="A16" s="1"/>
      <c r="B16" s="9"/>
      <c r="C16" s="9"/>
      <c r="D16" s="9"/>
      <c r="E16" s="9"/>
      <c r="F16" s="9"/>
      <c r="G16" s="9"/>
      <c r="H16" s="9"/>
      <c r="I16" s="9"/>
      <c r="J16" s="9"/>
    </row>
    <row r="17" spans="1:10" x14ac:dyDescent="0.25">
      <c r="A17" s="18" t="s">
        <v>17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 x14ac:dyDescent="0.25">
      <c r="A18" s="1"/>
      <c r="B18" s="9"/>
      <c r="C18" s="9"/>
      <c r="D18" s="9"/>
      <c r="E18" s="9"/>
      <c r="F18" s="9"/>
      <c r="G18" s="9"/>
      <c r="H18" s="9"/>
      <c r="I18" s="9"/>
      <c r="J18" s="9"/>
    </row>
    <row r="19" spans="1:10" x14ac:dyDescent="0.25">
      <c r="A19" s="1" t="s">
        <v>7</v>
      </c>
      <c r="B19" s="9">
        <v>0</v>
      </c>
      <c r="C19" s="9">
        <v>2500</v>
      </c>
      <c r="D19" s="9">
        <v>3000</v>
      </c>
      <c r="E19" s="9">
        <v>0</v>
      </c>
      <c r="F19" s="9">
        <v>2500</v>
      </c>
      <c r="G19" s="9">
        <v>3000</v>
      </c>
      <c r="H19" s="9">
        <v>0</v>
      </c>
      <c r="I19" s="9">
        <v>2500</v>
      </c>
      <c r="J19" s="9">
        <v>3000</v>
      </c>
    </row>
    <row r="20" spans="1:10" x14ac:dyDescent="0.25">
      <c r="A20" s="1" t="s">
        <v>14</v>
      </c>
      <c r="B20" s="9">
        <v>3682.2</v>
      </c>
      <c r="C20" s="9">
        <v>3682.2</v>
      </c>
      <c r="D20" s="9">
        <v>4180</v>
      </c>
      <c r="E20" s="9">
        <v>3682.2</v>
      </c>
      <c r="F20" s="9">
        <v>3682.2</v>
      </c>
      <c r="G20" s="9">
        <v>4180</v>
      </c>
      <c r="H20" s="9">
        <v>3682.2</v>
      </c>
      <c r="I20" s="9">
        <v>3682.2</v>
      </c>
      <c r="J20" s="9">
        <v>4180</v>
      </c>
    </row>
    <row r="21" spans="1:10" x14ac:dyDescent="0.25">
      <c r="A21" s="1" t="s">
        <v>8</v>
      </c>
      <c r="B21" s="9">
        <v>4000</v>
      </c>
      <c r="C21" s="9">
        <v>4000</v>
      </c>
      <c r="D21" s="9">
        <v>4000</v>
      </c>
      <c r="E21" s="9">
        <v>4000</v>
      </c>
      <c r="F21" s="9">
        <v>4000</v>
      </c>
      <c r="G21" s="9">
        <v>4000</v>
      </c>
      <c r="H21" s="9">
        <v>4000</v>
      </c>
      <c r="I21" s="9">
        <v>4000</v>
      </c>
      <c r="J21" s="9">
        <v>4000</v>
      </c>
    </row>
    <row r="22" spans="1:10" x14ac:dyDescent="0.25">
      <c r="A22" s="1"/>
      <c r="B22" s="9"/>
      <c r="C22" s="9"/>
      <c r="D22" s="9"/>
      <c r="E22" s="9"/>
      <c r="F22" s="9"/>
      <c r="G22" s="9"/>
      <c r="H22" s="9"/>
      <c r="I22" s="9"/>
      <c r="J22" s="9"/>
    </row>
    <row r="23" spans="1:10" x14ac:dyDescent="0.25">
      <c r="A23" s="1" t="s">
        <v>4</v>
      </c>
      <c r="B23" s="16" t="s">
        <v>9</v>
      </c>
      <c r="C23" s="9">
        <v>19186.2</v>
      </c>
      <c r="D23" s="10">
        <v>21736</v>
      </c>
      <c r="E23" s="14"/>
      <c r="F23" s="14"/>
      <c r="G23" s="14"/>
      <c r="H23" s="14"/>
      <c r="I23" s="14"/>
      <c r="J23" s="14"/>
    </row>
    <row r="24" spans="1:10" x14ac:dyDescent="0.25">
      <c r="A24" s="1"/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25">
      <c r="A25" s="1" t="s">
        <v>5</v>
      </c>
      <c r="B25" s="14"/>
      <c r="C25" s="14"/>
      <c r="D25" s="14"/>
      <c r="E25" s="9">
        <v>42560</v>
      </c>
      <c r="F25" s="9">
        <v>32387.4</v>
      </c>
      <c r="G25" s="9">
        <v>35644</v>
      </c>
      <c r="H25" s="14"/>
      <c r="I25" s="14"/>
      <c r="J25" s="14"/>
    </row>
    <row r="26" spans="1:10" x14ac:dyDescent="0.25">
      <c r="A26" s="1"/>
      <c r="B26" s="9"/>
      <c r="C26" s="9"/>
      <c r="D26" s="9"/>
      <c r="E26" s="9"/>
      <c r="F26" s="9"/>
      <c r="G26" s="9"/>
      <c r="H26" s="9"/>
      <c r="I26" s="9"/>
      <c r="J26" s="9"/>
    </row>
    <row r="27" spans="1:10" x14ac:dyDescent="0.25">
      <c r="A27" s="1" t="s">
        <v>10</v>
      </c>
      <c r="B27" s="14"/>
      <c r="C27" s="14"/>
      <c r="D27" s="14"/>
      <c r="E27" s="14"/>
      <c r="F27" s="14"/>
      <c r="G27" s="14"/>
      <c r="H27" s="9">
        <v>60800</v>
      </c>
      <c r="I27" s="9">
        <v>75023.399999999994</v>
      </c>
      <c r="J27" s="9">
        <v>89497.600000000006</v>
      </c>
    </row>
    <row r="28" spans="1:10" x14ac:dyDescent="0.25">
      <c r="A28" s="1"/>
      <c r="B28" s="10"/>
      <c r="C28" s="10"/>
      <c r="D28" s="10"/>
      <c r="E28" s="10"/>
      <c r="F28" s="10"/>
      <c r="G28" s="10"/>
      <c r="H28" s="9"/>
      <c r="I28" s="9"/>
      <c r="J28" s="9"/>
    </row>
    <row r="29" spans="1:10" x14ac:dyDescent="0.25">
      <c r="A29" s="8" t="s">
        <v>20</v>
      </c>
      <c r="B29" s="10">
        <v>0</v>
      </c>
      <c r="C29" s="10">
        <v>0</v>
      </c>
      <c r="D29" s="9">
        <f t="shared" ref="D29:G29" si="1">SUM(D18:D26)*3/100</f>
        <v>987.48</v>
      </c>
      <c r="E29" s="9">
        <v>0</v>
      </c>
      <c r="F29" s="9">
        <v>0</v>
      </c>
      <c r="G29" s="9">
        <f t="shared" si="1"/>
        <v>1404.72</v>
      </c>
      <c r="H29" s="9">
        <v>0</v>
      </c>
      <c r="I29" s="9">
        <v>0</v>
      </c>
      <c r="J29" s="9">
        <f>SUM(J18:J27)*3/100</f>
        <v>3020.3280000000004</v>
      </c>
    </row>
    <row r="30" spans="1:10" x14ac:dyDescent="0.25">
      <c r="A30" s="8" t="s">
        <v>21</v>
      </c>
      <c r="B30" s="9">
        <v>0</v>
      </c>
      <c r="C30" s="9">
        <f>SUM(C19:C27)*3/100</f>
        <v>881.05200000000013</v>
      </c>
      <c r="D30" s="9">
        <v>0</v>
      </c>
      <c r="E30" s="9">
        <v>0</v>
      </c>
      <c r="F30" s="9">
        <f t="shared" ref="F30:I30" si="2">SUM(F19:F27)*3/100</f>
        <v>1277.0880000000002</v>
      </c>
      <c r="G30" s="9">
        <v>0</v>
      </c>
      <c r="H30" s="9">
        <v>0</v>
      </c>
      <c r="I30" s="9">
        <f t="shared" si="2"/>
        <v>2556.1679999999997</v>
      </c>
      <c r="J30" s="9">
        <v>0</v>
      </c>
    </row>
    <row r="31" spans="1:10" x14ac:dyDescent="0.25">
      <c r="A31" s="17" t="s">
        <v>18</v>
      </c>
      <c r="B31" s="5" t="s">
        <v>9</v>
      </c>
      <c r="C31" s="15">
        <f>SUM(C19:C27)-C30</f>
        <v>28487.348000000002</v>
      </c>
      <c r="D31" s="15">
        <f>SUM(D19:D27)-D29</f>
        <v>31928.52</v>
      </c>
      <c r="E31" s="15">
        <f>SUM(E19:E27)-E30</f>
        <v>50242.2</v>
      </c>
      <c r="F31" s="15">
        <f>SUM(F19:F27)-F30</f>
        <v>41292.512000000002</v>
      </c>
      <c r="G31" s="15">
        <f>SUM(G19:G27)-G29</f>
        <v>45419.28</v>
      </c>
      <c r="H31" s="15">
        <f>SUM(H19:H27)-H30</f>
        <v>68482.2</v>
      </c>
      <c r="I31" s="15">
        <f>SUM(I19:I27)-I30</f>
        <v>82649.431999999986</v>
      </c>
      <c r="J31" s="15">
        <f>SUM(J19:J27)-J29</f>
        <v>97657.272000000012</v>
      </c>
    </row>
    <row r="32" spans="1:10" x14ac:dyDescent="0.25">
      <c r="A32" s="8"/>
      <c r="B32" s="19"/>
      <c r="C32" s="19"/>
      <c r="D32" s="19"/>
      <c r="E32" s="19"/>
      <c r="F32" s="19"/>
      <c r="G32" s="19"/>
      <c r="H32" s="19"/>
      <c r="I32" s="19"/>
      <c r="J32" s="19"/>
    </row>
    <row r="33" spans="1:10" ht="19.5" customHeight="1" x14ac:dyDescent="0.25">
      <c r="A33" s="23" t="s">
        <v>19</v>
      </c>
      <c r="B33" s="24" t="s">
        <v>9</v>
      </c>
      <c r="C33" s="25">
        <f t="shared" ref="C33:E33" si="3">SUM(C14+C31)*1.077</f>
        <v>38359.883795999995</v>
      </c>
      <c r="D33" s="25">
        <f t="shared" si="3"/>
        <v>42066.026040000004</v>
      </c>
      <c r="E33" s="25">
        <f t="shared" si="3"/>
        <v>61789.859399999994</v>
      </c>
      <c r="F33" s="25">
        <f>SUM(F14+F31)*1.077</f>
        <v>52151.045424000004</v>
      </c>
      <c r="G33" s="25">
        <f t="shared" ref="G33:J33" si="4">SUM(G14+G31)*1.077</f>
        <v>56595.574559999994</v>
      </c>
      <c r="H33" s="25">
        <f t="shared" si="4"/>
        <v>81434.339399999997</v>
      </c>
      <c r="I33" s="25">
        <f t="shared" si="4"/>
        <v>96692.448263999977</v>
      </c>
      <c r="J33" s="25">
        <f t="shared" si="4"/>
        <v>112855.891944</v>
      </c>
    </row>
    <row r="34" spans="1:10" x14ac:dyDescent="0.25">
      <c r="C34" s="31" t="s">
        <v>61</v>
      </c>
      <c r="D34" s="32"/>
      <c r="E34" s="32"/>
      <c r="F34" s="31" t="s">
        <v>61</v>
      </c>
      <c r="G34" s="32"/>
      <c r="H34" s="31" t="s">
        <v>61</v>
      </c>
    </row>
    <row r="35" spans="1:10" x14ac:dyDescent="0.25">
      <c r="A35" s="11" t="s">
        <v>22</v>
      </c>
    </row>
    <row r="36" spans="1:10" x14ac:dyDescent="0.25">
      <c r="A36" s="12" t="s">
        <v>12</v>
      </c>
    </row>
    <row r="37" spans="1:10" x14ac:dyDescent="0.25">
      <c r="A37" s="13" t="s">
        <v>11</v>
      </c>
    </row>
  </sheetData>
  <mergeCells count="1">
    <mergeCell ref="A1:J1"/>
  </mergeCells>
  <pageMargins left="0.7" right="0.7" top="0.75" bottom="0.75" header="0.3" footer="0.3"/>
  <pageSetup paperSize="8" orientation="landscape" r:id="rId1"/>
  <headerFooter>
    <oddHeader>&amp;CRénovation de l'éclairage public</oddHeader>
    <oddFooter>&amp;CDate de mise à jour: 02.03.2021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3"/>
  <sheetViews>
    <sheetView tabSelected="1" workbookViewId="0">
      <selection activeCell="A16" sqref="A16"/>
    </sheetView>
  </sheetViews>
  <sheetFormatPr baseColWidth="10" defaultRowHeight="15" x14ac:dyDescent="0.25"/>
  <cols>
    <col min="1" max="1" width="39.28515625" customWidth="1"/>
    <col min="2" max="2" width="17" customWidth="1"/>
    <col min="3" max="3" width="25.42578125" customWidth="1"/>
  </cols>
  <sheetData>
    <row r="1" spans="1:3" ht="24.75" customHeight="1" x14ac:dyDescent="0.35">
      <c r="A1" s="39" t="s">
        <v>55</v>
      </c>
      <c r="B1" s="40"/>
      <c r="C1" s="41"/>
    </row>
    <row r="2" spans="1:3" x14ac:dyDescent="0.25">
      <c r="A2" s="1"/>
      <c r="B2" s="1"/>
      <c r="C2" s="1"/>
    </row>
    <row r="3" spans="1:3" x14ac:dyDescent="0.25">
      <c r="A3" s="1"/>
      <c r="B3" s="29" t="s">
        <v>41</v>
      </c>
      <c r="C3" s="30" t="s">
        <v>53</v>
      </c>
    </row>
    <row r="4" spans="1:3" x14ac:dyDescent="0.25">
      <c r="A4" s="1" t="s">
        <v>40</v>
      </c>
      <c r="B4" s="26"/>
      <c r="C4" s="26"/>
    </row>
    <row r="5" spans="1:3" ht="6.75" customHeight="1" x14ac:dyDescent="0.25">
      <c r="A5" s="42"/>
      <c r="B5" s="43"/>
      <c r="C5" s="44"/>
    </row>
    <row r="6" spans="1:3" x14ac:dyDescent="0.25">
      <c r="A6" s="1" t="s">
        <v>56</v>
      </c>
      <c r="B6" s="26">
        <v>81</v>
      </c>
      <c r="C6" s="26">
        <v>27</v>
      </c>
    </row>
    <row r="7" spans="1:3" x14ac:dyDescent="0.25">
      <c r="A7" s="1" t="s">
        <v>44</v>
      </c>
      <c r="B7" s="26">
        <v>5900</v>
      </c>
      <c r="C7" s="26">
        <v>3300</v>
      </c>
    </row>
    <row r="8" spans="1:3" x14ac:dyDescent="0.25">
      <c r="A8" s="1" t="s">
        <v>43</v>
      </c>
      <c r="B8" s="26">
        <v>2700</v>
      </c>
      <c r="C8" s="26" t="s">
        <v>42</v>
      </c>
    </row>
    <row r="9" spans="1:3" x14ac:dyDescent="0.25">
      <c r="A9" s="1" t="s">
        <v>60</v>
      </c>
      <c r="B9" s="28">
        <v>5</v>
      </c>
      <c r="C9" s="28">
        <v>10</v>
      </c>
    </row>
    <row r="10" spans="1:3" x14ac:dyDescent="0.25">
      <c r="A10" s="1" t="s">
        <v>50</v>
      </c>
      <c r="B10" s="26" t="s">
        <v>51</v>
      </c>
      <c r="C10" s="26" t="s">
        <v>52</v>
      </c>
    </row>
    <row r="11" spans="1:3" x14ac:dyDescent="0.25">
      <c r="A11" s="1" t="s">
        <v>57</v>
      </c>
      <c r="B11" s="26" t="s">
        <v>45</v>
      </c>
      <c r="C11" s="26" t="s">
        <v>46</v>
      </c>
    </row>
    <row r="12" spans="1:3" x14ac:dyDescent="0.25">
      <c r="A12" s="1" t="s">
        <v>47</v>
      </c>
      <c r="B12" s="26" t="s">
        <v>58</v>
      </c>
      <c r="C12" s="26" t="s">
        <v>59</v>
      </c>
    </row>
    <row r="13" spans="1:3" x14ac:dyDescent="0.25">
      <c r="A13" s="1" t="s">
        <v>48</v>
      </c>
      <c r="B13" s="26">
        <v>2015</v>
      </c>
      <c r="C13" s="26" t="s">
        <v>49</v>
      </c>
    </row>
  </sheetData>
  <mergeCells count="2">
    <mergeCell ref="A1:C1"/>
    <mergeCell ref="A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Economie</vt:lpstr>
      <vt:lpstr>Comparatif des offres</vt:lpstr>
      <vt:lpstr>Comparaison des 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2021-03-16T13:00:33Z</dcterms:modified>
</cp:coreProperties>
</file>